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0" i="1" s="1"/>
  <c r="J21" i="1"/>
  <c r="J20" i="1" s="1"/>
  <c r="I21" i="1"/>
  <c r="I20" i="1" s="1"/>
  <c r="H21" i="1"/>
  <c r="H20" i="1" s="1"/>
  <c r="G21" i="1"/>
  <c r="G20" i="1" s="1"/>
  <c r="F21" i="1"/>
  <c r="F20" i="1" s="1"/>
  <c r="E21" i="1"/>
  <c r="E20" i="1" s="1"/>
  <c r="D21" i="1"/>
  <c r="C21" i="1"/>
  <c r="C20" i="1" s="1"/>
  <c r="K19" i="1"/>
  <c r="K18" i="1" s="1"/>
  <c r="J19" i="1"/>
  <c r="J18" i="1" s="1"/>
  <c r="I19" i="1"/>
  <c r="I18" i="1" s="1"/>
  <c r="H19" i="1"/>
  <c r="H18" i="1" s="1"/>
  <c r="H26" i="1" s="1"/>
  <c r="H25" i="1" s="1"/>
  <c r="H24" i="1" s="1"/>
  <c r="H23" i="1" s="1"/>
  <c r="H22" i="1" s="1"/>
  <c r="G19" i="1"/>
  <c r="G18" i="1" s="1"/>
  <c r="G26" i="1" s="1"/>
  <c r="G25" i="1" s="1"/>
  <c r="G24" i="1" s="1"/>
  <c r="G23" i="1" s="1"/>
  <c r="F19" i="1"/>
  <c r="F18" i="1" s="1"/>
  <c r="E19" i="1"/>
  <c r="E18" i="1" s="1"/>
  <c r="D19" i="1"/>
  <c r="D18" i="1" s="1"/>
  <c r="C19" i="1"/>
  <c r="C18" i="1" s="1"/>
  <c r="K16" i="1"/>
  <c r="J16" i="1"/>
  <c r="J15" i="1" s="1"/>
  <c r="I16" i="1"/>
  <c r="I30" i="1" s="1"/>
  <c r="I29" i="1" s="1"/>
  <c r="I28" i="1" s="1"/>
  <c r="I27" i="1" s="1"/>
  <c r="H16" i="1"/>
  <c r="H15" i="1" s="1"/>
  <c r="H30" i="1" s="1"/>
  <c r="H29" i="1" s="1"/>
  <c r="H28" i="1" s="1"/>
  <c r="H27" i="1" s="1"/>
  <c r="G16" i="1"/>
  <c r="G15" i="1" s="1"/>
  <c r="G30" i="1" s="1"/>
  <c r="G29" i="1" s="1"/>
  <c r="G28" i="1" s="1"/>
  <c r="G27" i="1" s="1"/>
  <c r="F16" i="1"/>
  <c r="F15" i="1" s="1"/>
  <c r="F30" i="1" s="1"/>
  <c r="F29" i="1" s="1"/>
  <c r="F28" i="1" s="1"/>
  <c r="F27" i="1" s="1"/>
  <c r="E16" i="1"/>
  <c r="E30" i="1" s="1"/>
  <c r="E29" i="1" s="1"/>
  <c r="E28" i="1" s="1"/>
  <c r="E27" i="1" s="1"/>
  <c r="D16" i="1"/>
  <c r="D15" i="1" s="1"/>
  <c r="C16" i="1"/>
  <c r="C15" i="1" s="1"/>
  <c r="C30" i="1" s="1"/>
  <c r="C29" i="1" s="1"/>
  <c r="C28" i="1" s="1"/>
  <c r="C27" i="1" s="1"/>
  <c r="K14" i="1"/>
  <c r="K13" i="1" s="1"/>
  <c r="J14" i="1"/>
  <c r="J13" i="1" s="1"/>
  <c r="I14" i="1"/>
  <c r="I13" i="1" s="1"/>
  <c r="H14" i="1"/>
  <c r="H13" i="1" s="1"/>
  <c r="G14" i="1"/>
  <c r="G13" i="1" s="1"/>
  <c r="F14" i="1"/>
  <c r="F13" i="1" s="1"/>
  <c r="E14" i="1"/>
  <c r="D14" i="1"/>
  <c r="C14" i="1"/>
  <c r="C13" i="1" s="1"/>
  <c r="D13" i="1"/>
  <c r="D12" i="1" s="1"/>
  <c r="D30" i="1" l="1"/>
  <c r="D29" i="1" s="1"/>
  <c r="D28" i="1" s="1"/>
  <c r="D27" i="1" s="1"/>
  <c r="J30" i="1"/>
  <c r="J29" i="1" s="1"/>
  <c r="J28" i="1" s="1"/>
  <c r="J27" i="1" s="1"/>
  <c r="I15" i="1"/>
  <c r="F12" i="1"/>
  <c r="G12" i="1"/>
  <c r="J12" i="1"/>
  <c r="H12" i="1"/>
  <c r="I12" i="1"/>
  <c r="D26" i="1"/>
  <c r="D25" i="1" s="1"/>
  <c r="D24" i="1" s="1"/>
  <c r="D23" i="1" s="1"/>
  <c r="D22" i="1" s="1"/>
  <c r="E26" i="1"/>
  <c r="E25" i="1" s="1"/>
  <c r="E24" i="1" s="1"/>
  <c r="E23" i="1" s="1"/>
  <c r="E22" i="1" s="1"/>
  <c r="E13" i="1"/>
  <c r="E17" i="1"/>
  <c r="I17" i="1"/>
  <c r="I26" i="1"/>
  <c r="I25" i="1" s="1"/>
  <c r="I24" i="1" s="1"/>
  <c r="I23" i="1" s="1"/>
  <c r="I22" i="1" s="1"/>
  <c r="J17" i="1"/>
  <c r="J26" i="1"/>
  <c r="J25" i="1" s="1"/>
  <c r="J24" i="1" s="1"/>
  <c r="J23" i="1" s="1"/>
  <c r="J22" i="1" s="1"/>
  <c r="C26" i="1"/>
  <c r="C25" i="1" s="1"/>
  <c r="C24" i="1" s="1"/>
  <c r="C23" i="1" s="1"/>
  <c r="C22" i="1" s="1"/>
  <c r="C17" i="1"/>
  <c r="K30" i="1"/>
  <c r="K29" i="1" s="1"/>
  <c r="K28" i="1" s="1"/>
  <c r="K27" i="1" s="1"/>
  <c r="K15" i="1"/>
  <c r="K12" i="1" s="1"/>
  <c r="K26" i="1"/>
  <c r="K25" i="1" s="1"/>
  <c r="K24" i="1" s="1"/>
  <c r="K23" i="1" s="1"/>
  <c r="K17" i="1"/>
  <c r="F17" i="1"/>
  <c r="F26" i="1"/>
  <c r="F25" i="1" s="1"/>
  <c r="F24" i="1" s="1"/>
  <c r="F23" i="1" s="1"/>
  <c r="F22" i="1" s="1"/>
  <c r="C12" i="1"/>
  <c r="G22" i="1"/>
  <c r="G31" i="1" s="1"/>
  <c r="D20" i="1"/>
  <c r="D17" i="1" s="1"/>
  <c r="H17" i="1"/>
  <c r="E15" i="1"/>
  <c r="F31" i="1" l="1"/>
  <c r="E12" i="1"/>
  <c r="H31" i="1"/>
  <c r="D31" i="1"/>
  <c r="J31" i="1"/>
  <c r="C31" i="1"/>
  <c r="I31" i="1"/>
  <c r="K22" i="1"/>
  <c r="K31" i="1" s="1"/>
  <c r="E31" i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<sst xmlns="http://schemas.openxmlformats.org/spreadsheetml/2006/main" count="58" uniqueCount="54">
  <si>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</si>
  <si>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</si>
  <si>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от ________________ № ______</t>
  </si>
  <si>
    <t>"Приложение №1
к Решению Совета депутатов ЗАТО г. Североморск		_x000D_
от 19.12.2023 № 386</t>
  </si>
  <si>
    <t>Источники финансирования дефицита бюджета ЗАТО г. Североморск на 2024 год и плановый период 2025 и 2026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</si>
  <si>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</si>
  <si>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</si>
  <si>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</si>
  <si>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</si>
  <si>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</si>
  <si>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2024 год</t>
  </si>
  <si>
    <t>2025 год</t>
  </si>
  <si>
    <t>2026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</si>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</sst>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>
        <row r="157">
          <cell r="C157">
            <v>5807908286.0799999</v>
          </cell>
          <cell r="D157">
            <v>-97778765.079999998</v>
          </cell>
          <cell r="E157">
            <v>5710129521</v>
          </cell>
          <cell r="F157">
            <v>5746040404.3999996</v>
          </cell>
          <cell r="G157">
            <v>0</v>
          </cell>
          <cell r="H157">
            <v>5746040404.3999996</v>
          </cell>
          <cell r="I157">
            <v>5849285725.5900002</v>
          </cell>
          <cell r="J157">
            <v>0</v>
          </cell>
          <cell r="K157">
            <v>5849285725.5900002</v>
          </cell>
        </row>
      </sheetData>
      <sheetData sheetId="2">
        <row r="1187">
          <cell r="F1187">
            <v>5823074001.1800003</v>
          </cell>
          <cell r="H1187">
            <v>-70966589.080000013</v>
          </cell>
          <cell r="J1187">
            <v>5752107412.1000004</v>
          </cell>
          <cell r="L1187">
            <v>5837910447.1800003</v>
          </cell>
          <cell r="N1187">
            <v>0</v>
          </cell>
          <cell r="P1187">
            <v>5837910447.1800003</v>
          </cell>
          <cell r="R1187">
            <v>5901364073.8999996</v>
          </cell>
          <cell r="T1187">
            <v>0</v>
          </cell>
          <cell r="V1187">
            <v>5901364073.8999996</v>
          </cell>
        </row>
        <row r="1191">
          <cell r="L1191">
            <v>58244208.789999999</v>
          </cell>
          <cell r="P1191">
            <v>58244208.789999999</v>
          </cell>
          <cell r="R1191">
            <v>117260922.88</v>
          </cell>
          <cell r="V1191">
            <v>117260922.88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D12">
            <v>0</v>
          </cell>
          <cell r="F12">
            <v>150100000</v>
          </cell>
          <cell r="H12">
            <v>150100000</v>
          </cell>
          <cell r="J12">
            <v>169300000</v>
          </cell>
          <cell r="L12">
            <v>169300000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29600000</v>
          </cell>
          <cell r="D16">
            <v>29600000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topLeftCell="A7" workbookViewId="0">
      <selection activeCell="N13" sqref="N13"/>
    </sheetView>
  </sheetViews>
  <sheetFormatPr defaultRowHeight="12" x14ac:dyDescent="0.2"/>
  <cols>
    <col min="1" max="1" width="57.28515625" style="30" customWidth="1"/>
    <col min="2" max="2" width="24.140625" style="27" customWidth="1"/>
    <col min="3" max="3" width="16.5703125" style="28" hidden="1" customWidth="1"/>
    <col min="4" max="4" width="15.42578125" style="26" hidden="1" customWidth="1"/>
    <col min="5" max="5" width="17.140625" style="48" customWidth="1"/>
    <col min="6" max="6" width="16.5703125" style="49" hidden="1" customWidth="1"/>
    <col min="7" max="7" width="15.42578125" style="50" hidden="1" customWidth="1"/>
    <col min="8" max="8" width="17.140625" style="48" customWidth="1"/>
    <col min="9" max="9" width="16.5703125" style="49" hidden="1" customWidth="1"/>
    <col min="10" max="10" width="15.42578125" style="50" hidden="1" customWidth="1"/>
    <col min="11" max="11" width="17.140625" style="48" customWidth="1"/>
    <col min="12" max="12" width="19.7109375" style="29" customWidth="1"/>
    <col min="13" max="14" width="9.140625" style="29"/>
    <col min="15" max="256" width="9.140625" style="26"/>
    <col min="257" max="257" width="56" style="26" customWidth="1"/>
    <col min="258" max="258" width="27" style="26" customWidth="1"/>
    <col min="259" max="260" width="0" style="26" hidden="1" customWidth="1"/>
    <col min="261" max="261" width="13.7109375" style="26" customWidth="1"/>
    <col min="262" max="512" width="9.140625" style="26"/>
    <col min="513" max="513" width="56" style="26" customWidth="1"/>
    <col min="514" max="514" width="27" style="26" customWidth="1"/>
    <col min="515" max="516" width="0" style="26" hidden="1" customWidth="1"/>
    <col min="517" max="517" width="13.7109375" style="26" customWidth="1"/>
    <col min="518" max="768" width="9.140625" style="26"/>
    <col min="769" max="769" width="56" style="26" customWidth="1"/>
    <col min="770" max="770" width="27" style="26" customWidth="1"/>
    <col min="771" max="772" width="0" style="26" hidden="1" customWidth="1"/>
    <col min="773" max="773" width="13.7109375" style="26" customWidth="1"/>
    <col min="774" max="1024" width="9.140625" style="26"/>
    <col min="1025" max="1025" width="56" style="26" customWidth="1"/>
    <col min="1026" max="1026" width="27" style="26" customWidth="1"/>
    <col min="1027" max="1028" width="0" style="26" hidden="1" customWidth="1"/>
    <col min="1029" max="1029" width="13.7109375" style="26" customWidth="1"/>
    <col min="1030" max="1280" width="9.140625" style="26"/>
    <col min="1281" max="1281" width="56" style="26" customWidth="1"/>
    <col min="1282" max="1282" width="27" style="26" customWidth="1"/>
    <col min="1283" max="1284" width="0" style="26" hidden="1" customWidth="1"/>
    <col min="1285" max="1285" width="13.7109375" style="26" customWidth="1"/>
    <col min="1286" max="1536" width="9.140625" style="26"/>
    <col min="1537" max="1537" width="56" style="26" customWidth="1"/>
    <col min="1538" max="1538" width="27" style="26" customWidth="1"/>
    <col min="1539" max="1540" width="0" style="26" hidden="1" customWidth="1"/>
    <col min="1541" max="1541" width="13.7109375" style="26" customWidth="1"/>
    <col min="1542" max="1792" width="9.140625" style="26"/>
    <col min="1793" max="1793" width="56" style="26" customWidth="1"/>
    <col min="1794" max="1794" width="27" style="26" customWidth="1"/>
    <col min="1795" max="1796" width="0" style="26" hidden="1" customWidth="1"/>
    <col min="1797" max="1797" width="13.7109375" style="26" customWidth="1"/>
    <col min="1798" max="2048" width="9.140625" style="26"/>
    <col min="2049" max="2049" width="56" style="26" customWidth="1"/>
    <col min="2050" max="2050" width="27" style="26" customWidth="1"/>
    <col min="2051" max="2052" width="0" style="26" hidden="1" customWidth="1"/>
    <col min="2053" max="2053" width="13.7109375" style="26" customWidth="1"/>
    <col min="2054" max="2304" width="9.140625" style="26"/>
    <col min="2305" max="2305" width="56" style="26" customWidth="1"/>
    <col min="2306" max="2306" width="27" style="26" customWidth="1"/>
    <col min="2307" max="2308" width="0" style="26" hidden="1" customWidth="1"/>
    <col min="2309" max="2309" width="13.7109375" style="26" customWidth="1"/>
    <col min="2310" max="2560" width="9.140625" style="26"/>
    <col min="2561" max="2561" width="56" style="26" customWidth="1"/>
    <col min="2562" max="2562" width="27" style="26" customWidth="1"/>
    <col min="2563" max="2564" width="0" style="26" hidden="1" customWidth="1"/>
    <col min="2565" max="2565" width="13.7109375" style="26" customWidth="1"/>
    <col min="2566" max="2816" width="9.140625" style="26"/>
    <col min="2817" max="2817" width="56" style="26" customWidth="1"/>
    <col min="2818" max="2818" width="27" style="26" customWidth="1"/>
    <col min="2819" max="2820" width="0" style="26" hidden="1" customWidth="1"/>
    <col min="2821" max="2821" width="13.7109375" style="26" customWidth="1"/>
    <col min="2822" max="3072" width="9.140625" style="26"/>
    <col min="3073" max="3073" width="56" style="26" customWidth="1"/>
    <col min="3074" max="3074" width="27" style="26" customWidth="1"/>
    <col min="3075" max="3076" width="0" style="26" hidden="1" customWidth="1"/>
    <col min="3077" max="3077" width="13.7109375" style="26" customWidth="1"/>
    <col min="3078" max="3328" width="9.140625" style="26"/>
    <col min="3329" max="3329" width="56" style="26" customWidth="1"/>
    <col min="3330" max="3330" width="27" style="26" customWidth="1"/>
    <col min="3331" max="3332" width="0" style="26" hidden="1" customWidth="1"/>
    <col min="3333" max="3333" width="13.7109375" style="26" customWidth="1"/>
    <col min="3334" max="3584" width="9.140625" style="26"/>
    <col min="3585" max="3585" width="56" style="26" customWidth="1"/>
    <col min="3586" max="3586" width="27" style="26" customWidth="1"/>
    <col min="3587" max="3588" width="0" style="26" hidden="1" customWidth="1"/>
    <col min="3589" max="3589" width="13.7109375" style="26" customWidth="1"/>
    <col min="3590" max="3840" width="9.140625" style="26"/>
    <col min="3841" max="3841" width="56" style="26" customWidth="1"/>
    <col min="3842" max="3842" width="27" style="26" customWidth="1"/>
    <col min="3843" max="3844" width="0" style="26" hidden="1" customWidth="1"/>
    <col min="3845" max="3845" width="13.7109375" style="26" customWidth="1"/>
    <col min="3846" max="4096" width="9.140625" style="26"/>
    <col min="4097" max="4097" width="56" style="26" customWidth="1"/>
    <col min="4098" max="4098" width="27" style="26" customWidth="1"/>
    <col min="4099" max="4100" width="0" style="26" hidden="1" customWidth="1"/>
    <col min="4101" max="4101" width="13.7109375" style="26" customWidth="1"/>
    <col min="4102" max="4352" width="9.140625" style="26"/>
    <col min="4353" max="4353" width="56" style="26" customWidth="1"/>
    <col min="4354" max="4354" width="27" style="26" customWidth="1"/>
    <col min="4355" max="4356" width="0" style="26" hidden="1" customWidth="1"/>
    <col min="4357" max="4357" width="13.7109375" style="26" customWidth="1"/>
    <col min="4358" max="4608" width="9.140625" style="26"/>
    <col min="4609" max="4609" width="56" style="26" customWidth="1"/>
    <col min="4610" max="4610" width="27" style="26" customWidth="1"/>
    <col min="4611" max="4612" width="0" style="26" hidden="1" customWidth="1"/>
    <col min="4613" max="4613" width="13.7109375" style="26" customWidth="1"/>
    <col min="4614" max="4864" width="9.140625" style="26"/>
    <col min="4865" max="4865" width="56" style="26" customWidth="1"/>
    <col min="4866" max="4866" width="27" style="26" customWidth="1"/>
    <col min="4867" max="4868" width="0" style="26" hidden="1" customWidth="1"/>
    <col min="4869" max="4869" width="13.7109375" style="26" customWidth="1"/>
    <col min="4870" max="5120" width="9.140625" style="26"/>
    <col min="5121" max="5121" width="56" style="26" customWidth="1"/>
    <col min="5122" max="5122" width="27" style="26" customWidth="1"/>
    <col min="5123" max="5124" width="0" style="26" hidden="1" customWidth="1"/>
    <col min="5125" max="5125" width="13.7109375" style="26" customWidth="1"/>
    <col min="5126" max="5376" width="9.140625" style="26"/>
    <col min="5377" max="5377" width="56" style="26" customWidth="1"/>
    <col min="5378" max="5378" width="27" style="26" customWidth="1"/>
    <col min="5379" max="5380" width="0" style="26" hidden="1" customWidth="1"/>
    <col min="5381" max="5381" width="13.7109375" style="26" customWidth="1"/>
    <col min="5382" max="5632" width="9.140625" style="26"/>
    <col min="5633" max="5633" width="56" style="26" customWidth="1"/>
    <col min="5634" max="5634" width="27" style="26" customWidth="1"/>
    <col min="5635" max="5636" width="0" style="26" hidden="1" customWidth="1"/>
    <col min="5637" max="5637" width="13.7109375" style="26" customWidth="1"/>
    <col min="5638" max="5888" width="9.140625" style="26"/>
    <col min="5889" max="5889" width="56" style="26" customWidth="1"/>
    <col min="5890" max="5890" width="27" style="26" customWidth="1"/>
    <col min="5891" max="5892" width="0" style="26" hidden="1" customWidth="1"/>
    <col min="5893" max="5893" width="13.7109375" style="26" customWidth="1"/>
    <col min="5894" max="6144" width="9.140625" style="26"/>
    <col min="6145" max="6145" width="56" style="26" customWidth="1"/>
    <col min="6146" max="6146" width="27" style="26" customWidth="1"/>
    <col min="6147" max="6148" width="0" style="26" hidden="1" customWidth="1"/>
    <col min="6149" max="6149" width="13.7109375" style="26" customWidth="1"/>
    <col min="6150" max="6400" width="9.140625" style="26"/>
    <col min="6401" max="6401" width="56" style="26" customWidth="1"/>
    <col min="6402" max="6402" width="27" style="26" customWidth="1"/>
    <col min="6403" max="6404" width="0" style="26" hidden="1" customWidth="1"/>
    <col min="6405" max="6405" width="13.7109375" style="26" customWidth="1"/>
    <col min="6406" max="6656" width="9.140625" style="26"/>
    <col min="6657" max="6657" width="56" style="26" customWidth="1"/>
    <col min="6658" max="6658" width="27" style="26" customWidth="1"/>
    <col min="6659" max="6660" width="0" style="26" hidden="1" customWidth="1"/>
    <col min="6661" max="6661" width="13.7109375" style="26" customWidth="1"/>
    <col min="6662" max="6912" width="9.140625" style="26"/>
    <col min="6913" max="6913" width="56" style="26" customWidth="1"/>
    <col min="6914" max="6914" width="27" style="26" customWidth="1"/>
    <col min="6915" max="6916" width="0" style="26" hidden="1" customWidth="1"/>
    <col min="6917" max="6917" width="13.7109375" style="26" customWidth="1"/>
    <col min="6918" max="7168" width="9.140625" style="26"/>
    <col min="7169" max="7169" width="56" style="26" customWidth="1"/>
    <col min="7170" max="7170" width="27" style="26" customWidth="1"/>
    <col min="7171" max="7172" width="0" style="26" hidden="1" customWidth="1"/>
    <col min="7173" max="7173" width="13.7109375" style="26" customWidth="1"/>
    <col min="7174" max="7424" width="9.140625" style="26"/>
    <col min="7425" max="7425" width="56" style="26" customWidth="1"/>
    <col min="7426" max="7426" width="27" style="26" customWidth="1"/>
    <col min="7427" max="7428" width="0" style="26" hidden="1" customWidth="1"/>
    <col min="7429" max="7429" width="13.7109375" style="26" customWidth="1"/>
    <col min="7430" max="7680" width="9.140625" style="26"/>
    <col min="7681" max="7681" width="56" style="26" customWidth="1"/>
    <col min="7682" max="7682" width="27" style="26" customWidth="1"/>
    <col min="7683" max="7684" width="0" style="26" hidden="1" customWidth="1"/>
    <col min="7685" max="7685" width="13.7109375" style="26" customWidth="1"/>
    <col min="7686" max="7936" width="9.140625" style="26"/>
    <col min="7937" max="7937" width="56" style="26" customWidth="1"/>
    <col min="7938" max="7938" width="27" style="26" customWidth="1"/>
    <col min="7939" max="7940" width="0" style="26" hidden="1" customWidth="1"/>
    <col min="7941" max="7941" width="13.7109375" style="26" customWidth="1"/>
    <col min="7942" max="8192" width="9.140625" style="26"/>
    <col min="8193" max="8193" width="56" style="26" customWidth="1"/>
    <col min="8194" max="8194" width="27" style="26" customWidth="1"/>
    <col min="8195" max="8196" width="0" style="26" hidden="1" customWidth="1"/>
    <col min="8197" max="8197" width="13.7109375" style="26" customWidth="1"/>
    <col min="8198" max="8448" width="9.140625" style="26"/>
    <col min="8449" max="8449" width="56" style="26" customWidth="1"/>
    <col min="8450" max="8450" width="27" style="26" customWidth="1"/>
    <col min="8451" max="8452" width="0" style="26" hidden="1" customWidth="1"/>
    <col min="8453" max="8453" width="13.7109375" style="26" customWidth="1"/>
    <col min="8454" max="8704" width="9.140625" style="26"/>
    <col min="8705" max="8705" width="56" style="26" customWidth="1"/>
    <col min="8706" max="8706" width="27" style="26" customWidth="1"/>
    <col min="8707" max="8708" width="0" style="26" hidden="1" customWidth="1"/>
    <col min="8709" max="8709" width="13.7109375" style="26" customWidth="1"/>
    <col min="8710" max="8960" width="9.140625" style="26"/>
    <col min="8961" max="8961" width="56" style="26" customWidth="1"/>
    <col min="8962" max="8962" width="27" style="26" customWidth="1"/>
    <col min="8963" max="8964" width="0" style="26" hidden="1" customWidth="1"/>
    <col min="8965" max="8965" width="13.7109375" style="26" customWidth="1"/>
    <col min="8966" max="9216" width="9.140625" style="26"/>
    <col min="9217" max="9217" width="56" style="26" customWidth="1"/>
    <col min="9218" max="9218" width="27" style="26" customWidth="1"/>
    <col min="9219" max="9220" width="0" style="26" hidden="1" customWidth="1"/>
    <col min="9221" max="9221" width="13.7109375" style="26" customWidth="1"/>
    <col min="9222" max="9472" width="9.140625" style="26"/>
    <col min="9473" max="9473" width="56" style="26" customWidth="1"/>
    <col min="9474" max="9474" width="27" style="26" customWidth="1"/>
    <col min="9475" max="9476" width="0" style="26" hidden="1" customWidth="1"/>
    <col min="9477" max="9477" width="13.7109375" style="26" customWidth="1"/>
    <col min="9478" max="9728" width="9.140625" style="26"/>
    <col min="9729" max="9729" width="56" style="26" customWidth="1"/>
    <col min="9730" max="9730" width="27" style="26" customWidth="1"/>
    <col min="9731" max="9732" width="0" style="26" hidden="1" customWidth="1"/>
    <col min="9733" max="9733" width="13.7109375" style="26" customWidth="1"/>
    <col min="9734" max="9984" width="9.140625" style="26"/>
    <col min="9985" max="9985" width="56" style="26" customWidth="1"/>
    <col min="9986" max="9986" width="27" style="26" customWidth="1"/>
    <col min="9987" max="9988" width="0" style="26" hidden="1" customWidth="1"/>
    <col min="9989" max="9989" width="13.7109375" style="26" customWidth="1"/>
    <col min="9990" max="10240" width="9.140625" style="26"/>
    <col min="10241" max="10241" width="56" style="26" customWidth="1"/>
    <col min="10242" max="10242" width="27" style="26" customWidth="1"/>
    <col min="10243" max="10244" width="0" style="26" hidden="1" customWidth="1"/>
    <col min="10245" max="10245" width="13.7109375" style="26" customWidth="1"/>
    <col min="10246" max="10496" width="9.140625" style="26"/>
    <col min="10497" max="10497" width="56" style="26" customWidth="1"/>
    <col min="10498" max="10498" width="27" style="26" customWidth="1"/>
    <col min="10499" max="10500" width="0" style="26" hidden="1" customWidth="1"/>
    <col min="10501" max="10501" width="13.7109375" style="26" customWidth="1"/>
    <col min="10502" max="10752" width="9.140625" style="26"/>
    <col min="10753" max="10753" width="56" style="26" customWidth="1"/>
    <col min="10754" max="10754" width="27" style="26" customWidth="1"/>
    <col min="10755" max="10756" width="0" style="26" hidden="1" customWidth="1"/>
    <col min="10757" max="10757" width="13.7109375" style="26" customWidth="1"/>
    <col min="10758" max="11008" width="9.140625" style="26"/>
    <col min="11009" max="11009" width="56" style="26" customWidth="1"/>
    <col min="11010" max="11010" width="27" style="26" customWidth="1"/>
    <col min="11011" max="11012" width="0" style="26" hidden="1" customWidth="1"/>
    <col min="11013" max="11013" width="13.7109375" style="26" customWidth="1"/>
    <col min="11014" max="11264" width="9.140625" style="26"/>
    <col min="11265" max="11265" width="56" style="26" customWidth="1"/>
    <col min="11266" max="11266" width="27" style="26" customWidth="1"/>
    <col min="11267" max="11268" width="0" style="26" hidden="1" customWidth="1"/>
    <col min="11269" max="11269" width="13.7109375" style="26" customWidth="1"/>
    <col min="11270" max="11520" width="9.140625" style="26"/>
    <col min="11521" max="11521" width="56" style="26" customWidth="1"/>
    <col min="11522" max="11522" width="27" style="26" customWidth="1"/>
    <col min="11523" max="11524" width="0" style="26" hidden="1" customWidth="1"/>
    <col min="11525" max="11525" width="13.7109375" style="26" customWidth="1"/>
    <col min="11526" max="11776" width="9.140625" style="26"/>
    <col min="11777" max="11777" width="56" style="26" customWidth="1"/>
    <col min="11778" max="11778" width="27" style="26" customWidth="1"/>
    <col min="11779" max="11780" width="0" style="26" hidden="1" customWidth="1"/>
    <col min="11781" max="11781" width="13.7109375" style="26" customWidth="1"/>
    <col min="11782" max="12032" width="9.140625" style="26"/>
    <col min="12033" max="12033" width="56" style="26" customWidth="1"/>
    <col min="12034" max="12034" width="27" style="26" customWidth="1"/>
    <col min="12035" max="12036" width="0" style="26" hidden="1" customWidth="1"/>
    <col min="12037" max="12037" width="13.7109375" style="26" customWidth="1"/>
    <col min="12038" max="12288" width="9.140625" style="26"/>
    <col min="12289" max="12289" width="56" style="26" customWidth="1"/>
    <col min="12290" max="12290" width="27" style="26" customWidth="1"/>
    <col min="12291" max="12292" width="0" style="26" hidden="1" customWidth="1"/>
    <col min="12293" max="12293" width="13.7109375" style="26" customWidth="1"/>
    <col min="12294" max="12544" width="9.140625" style="26"/>
    <col min="12545" max="12545" width="56" style="26" customWidth="1"/>
    <col min="12546" max="12546" width="27" style="26" customWidth="1"/>
    <col min="12547" max="12548" width="0" style="26" hidden="1" customWidth="1"/>
    <col min="12549" max="12549" width="13.7109375" style="26" customWidth="1"/>
    <col min="12550" max="12800" width="9.140625" style="26"/>
    <col min="12801" max="12801" width="56" style="26" customWidth="1"/>
    <col min="12802" max="12802" width="27" style="26" customWidth="1"/>
    <col min="12803" max="12804" width="0" style="26" hidden="1" customWidth="1"/>
    <col min="12805" max="12805" width="13.7109375" style="26" customWidth="1"/>
    <col min="12806" max="13056" width="9.140625" style="26"/>
    <col min="13057" max="13057" width="56" style="26" customWidth="1"/>
    <col min="13058" max="13058" width="27" style="26" customWidth="1"/>
    <col min="13059" max="13060" width="0" style="26" hidden="1" customWidth="1"/>
    <col min="13061" max="13061" width="13.7109375" style="26" customWidth="1"/>
    <col min="13062" max="13312" width="9.140625" style="26"/>
    <col min="13313" max="13313" width="56" style="26" customWidth="1"/>
    <col min="13314" max="13314" width="27" style="26" customWidth="1"/>
    <col min="13315" max="13316" width="0" style="26" hidden="1" customWidth="1"/>
    <col min="13317" max="13317" width="13.7109375" style="26" customWidth="1"/>
    <col min="13318" max="13568" width="9.140625" style="26"/>
    <col min="13569" max="13569" width="56" style="26" customWidth="1"/>
    <col min="13570" max="13570" width="27" style="26" customWidth="1"/>
    <col min="13571" max="13572" width="0" style="26" hidden="1" customWidth="1"/>
    <col min="13573" max="13573" width="13.7109375" style="26" customWidth="1"/>
    <col min="13574" max="13824" width="9.140625" style="26"/>
    <col min="13825" max="13825" width="56" style="26" customWidth="1"/>
    <col min="13826" max="13826" width="27" style="26" customWidth="1"/>
    <col min="13827" max="13828" width="0" style="26" hidden="1" customWidth="1"/>
    <col min="13829" max="13829" width="13.7109375" style="26" customWidth="1"/>
    <col min="13830" max="14080" width="9.140625" style="26"/>
    <col min="14081" max="14081" width="56" style="26" customWidth="1"/>
    <col min="14082" max="14082" width="27" style="26" customWidth="1"/>
    <col min="14083" max="14084" width="0" style="26" hidden="1" customWidth="1"/>
    <col min="14085" max="14085" width="13.7109375" style="26" customWidth="1"/>
    <col min="14086" max="14336" width="9.140625" style="26"/>
    <col min="14337" max="14337" width="56" style="26" customWidth="1"/>
    <col min="14338" max="14338" width="27" style="26" customWidth="1"/>
    <col min="14339" max="14340" width="0" style="26" hidden="1" customWidth="1"/>
    <col min="14341" max="14341" width="13.7109375" style="26" customWidth="1"/>
    <col min="14342" max="14592" width="9.140625" style="26"/>
    <col min="14593" max="14593" width="56" style="26" customWidth="1"/>
    <col min="14594" max="14594" width="27" style="26" customWidth="1"/>
    <col min="14595" max="14596" width="0" style="26" hidden="1" customWidth="1"/>
    <col min="14597" max="14597" width="13.7109375" style="26" customWidth="1"/>
    <col min="14598" max="14848" width="9.140625" style="26"/>
    <col min="14849" max="14849" width="56" style="26" customWidth="1"/>
    <col min="14850" max="14850" width="27" style="26" customWidth="1"/>
    <col min="14851" max="14852" width="0" style="26" hidden="1" customWidth="1"/>
    <col min="14853" max="14853" width="13.7109375" style="26" customWidth="1"/>
    <col min="14854" max="15104" width="9.140625" style="26"/>
    <col min="15105" max="15105" width="56" style="26" customWidth="1"/>
    <col min="15106" max="15106" width="27" style="26" customWidth="1"/>
    <col min="15107" max="15108" width="0" style="26" hidden="1" customWidth="1"/>
    <col min="15109" max="15109" width="13.7109375" style="26" customWidth="1"/>
    <col min="15110" max="15360" width="9.140625" style="26"/>
    <col min="15361" max="15361" width="56" style="26" customWidth="1"/>
    <col min="15362" max="15362" width="27" style="26" customWidth="1"/>
    <col min="15363" max="15364" width="0" style="26" hidden="1" customWidth="1"/>
    <col min="15365" max="15365" width="13.7109375" style="26" customWidth="1"/>
    <col min="15366" max="15616" width="9.140625" style="26"/>
    <col min="15617" max="15617" width="56" style="26" customWidth="1"/>
    <col min="15618" max="15618" width="27" style="26" customWidth="1"/>
    <col min="15619" max="15620" width="0" style="26" hidden="1" customWidth="1"/>
    <col min="15621" max="15621" width="13.7109375" style="26" customWidth="1"/>
    <col min="15622" max="15872" width="9.140625" style="26"/>
    <col min="15873" max="15873" width="56" style="26" customWidth="1"/>
    <col min="15874" max="15874" width="27" style="26" customWidth="1"/>
    <col min="15875" max="15876" width="0" style="26" hidden="1" customWidth="1"/>
    <col min="15877" max="15877" width="13.7109375" style="26" customWidth="1"/>
    <col min="15878" max="16128" width="9.140625" style="26"/>
    <col min="16129" max="16129" width="56" style="26" customWidth="1"/>
    <col min="16130" max="16130" width="27" style="26" customWidth="1"/>
    <col min="16131" max="16132" width="0" style="26" hidden="1" customWidth="1"/>
    <col min="16133" max="16133" width="13.7109375" style="26" customWidth="1"/>
    <col min="16134" max="16384" width="9.140625" style="26"/>
  </cols>
  <sheetData>
    <row r="1" spans="1:21" s="4" customFormat="1" ht="15" customHeight="1" x14ac:dyDescent="0.2">
      <c r="A1" s="1"/>
      <c r="B1" s="2"/>
      <c r="C1" s="3"/>
      <c r="D1" s="3"/>
      <c r="E1" s="31"/>
      <c r="F1" s="32"/>
      <c r="G1" s="31"/>
      <c r="H1" s="58" t="s">
        <v>0</v>
      </c>
      <c r="I1" s="58"/>
      <c r="J1" s="58"/>
      <c r="K1" s="58"/>
      <c r="L1" s="3"/>
      <c r="M1" s="3"/>
      <c r="N1" s="3"/>
    </row>
    <row r="2" spans="1:21" s="4" customFormat="1" ht="15" customHeight="1" x14ac:dyDescent="0.2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3"/>
      <c r="M2" s="3"/>
      <c r="N2" s="3"/>
    </row>
    <row r="3" spans="1:21" s="4" customFormat="1" ht="15" customHeight="1" x14ac:dyDescent="0.2">
      <c r="A3" s="5"/>
      <c r="B3" s="5"/>
      <c r="C3" s="5"/>
      <c r="D3" s="5"/>
      <c r="E3" s="33"/>
      <c r="F3" s="33"/>
      <c r="G3" s="33"/>
      <c r="H3" s="60" t="s">
        <v>2</v>
      </c>
      <c r="I3" s="60"/>
      <c r="J3" s="60"/>
      <c r="K3" s="60"/>
      <c r="L3" s="3"/>
      <c r="M3" s="3"/>
      <c r="N3" s="3"/>
    </row>
    <row r="4" spans="1:21" s="4" customFormat="1" ht="51" customHeight="1" x14ac:dyDescent="0.2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4" customFormat="1" ht="12.75" x14ac:dyDescent="0.2">
      <c r="A5" s="1"/>
      <c r="B5" s="2"/>
      <c r="C5" s="7"/>
      <c r="E5" s="34"/>
      <c r="F5" s="35"/>
      <c r="G5" s="36"/>
      <c r="H5" s="34"/>
      <c r="I5" s="35"/>
      <c r="J5" s="36"/>
      <c r="K5" s="34"/>
      <c r="L5" s="3"/>
      <c r="M5" s="3"/>
      <c r="N5" s="3"/>
    </row>
    <row r="6" spans="1:21" s="11" customFormat="1" ht="12.75" x14ac:dyDescent="0.2">
      <c r="A6" s="8"/>
      <c r="B6" s="9"/>
      <c r="C6" s="10"/>
      <c r="E6" s="37"/>
      <c r="F6" s="38"/>
      <c r="G6" s="39"/>
      <c r="H6" s="37"/>
      <c r="I6" s="38"/>
      <c r="J6" s="39"/>
      <c r="K6" s="37"/>
      <c r="L6" s="12"/>
      <c r="M6" s="12"/>
      <c r="N6" s="12"/>
    </row>
    <row r="7" spans="1:21" s="11" customFormat="1" ht="15" customHeight="1" x14ac:dyDescent="0.2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12"/>
      <c r="M7" s="12"/>
      <c r="N7" s="12"/>
    </row>
    <row r="8" spans="1:21" s="14" customFormat="1" ht="15" customHeight="1" x14ac:dyDescent="0.2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13"/>
      <c r="M8" s="13"/>
      <c r="N8" s="13"/>
    </row>
    <row r="9" spans="1:21" s="14" customFormat="1" x14ac:dyDescent="0.2">
      <c r="A9" s="15"/>
      <c r="B9" s="16"/>
      <c r="C9" s="17"/>
      <c r="E9" s="40"/>
      <c r="F9" s="41"/>
      <c r="G9" s="42"/>
      <c r="H9" s="40"/>
      <c r="I9" s="41"/>
      <c r="J9" s="42"/>
      <c r="K9" s="40" t="s">
        <v>5</v>
      </c>
      <c r="L9" s="13"/>
      <c r="M9" s="13"/>
      <c r="N9" s="13"/>
    </row>
    <row r="10" spans="1:21" s="14" customFormat="1" ht="12.75" customHeight="1" x14ac:dyDescent="0.2">
      <c r="A10" s="63" t="s">
        <v>6</v>
      </c>
      <c r="B10" s="64" t="s">
        <v>7</v>
      </c>
      <c r="C10" s="66" t="s">
        <v>8</v>
      </c>
      <c r="D10" s="67" t="s">
        <v>9</v>
      </c>
      <c r="E10" s="55" t="s">
        <v>10</v>
      </c>
      <c r="F10" s="53" t="s">
        <v>8</v>
      </c>
      <c r="G10" s="54" t="s">
        <v>9</v>
      </c>
      <c r="H10" s="55" t="s">
        <v>11</v>
      </c>
      <c r="I10" s="53" t="s">
        <v>8</v>
      </c>
      <c r="J10" s="54" t="s">
        <v>9</v>
      </c>
      <c r="K10" s="57" t="s">
        <v>12</v>
      </c>
      <c r="L10" s="13"/>
      <c r="M10" s="13"/>
      <c r="N10" s="13"/>
    </row>
    <row r="11" spans="1:21" s="14" customFormat="1" ht="36.75" customHeight="1" x14ac:dyDescent="0.2">
      <c r="A11" s="63"/>
      <c r="B11" s="65"/>
      <c r="C11" s="66"/>
      <c r="D11" s="67"/>
      <c r="E11" s="56"/>
      <c r="F11" s="53"/>
      <c r="G11" s="54"/>
      <c r="H11" s="56"/>
      <c r="I11" s="53"/>
      <c r="J11" s="54"/>
      <c r="K11" s="57"/>
      <c r="L11" s="13"/>
      <c r="M11" s="13"/>
      <c r="N11" s="13"/>
    </row>
    <row r="12" spans="1:21" s="22" customFormat="1" x14ac:dyDescent="0.25">
      <c r="A12" s="18" t="s">
        <v>13</v>
      </c>
      <c r="B12" s="19" t="s">
        <v>14</v>
      </c>
      <c r="C12" s="20">
        <f t="shared" ref="C12:K12" si="0">C13-C15</f>
        <v>0</v>
      </c>
      <c r="D12" s="20">
        <f t="shared" si="0"/>
        <v>0</v>
      </c>
      <c r="E12" s="43">
        <f t="shared" si="0"/>
        <v>0</v>
      </c>
      <c r="F12" s="44">
        <f t="shared" si="0"/>
        <v>150100000</v>
      </c>
      <c r="G12" s="44">
        <f>G13-G15</f>
        <v>0</v>
      </c>
      <c r="H12" s="43">
        <f t="shared" si="0"/>
        <v>150100000</v>
      </c>
      <c r="I12" s="44">
        <f t="shared" si="0"/>
        <v>169300000</v>
      </c>
      <c r="J12" s="44">
        <f t="shared" si="0"/>
        <v>0</v>
      </c>
      <c r="K12" s="43">
        <f t="shared" si="0"/>
        <v>169300000</v>
      </c>
      <c r="L12" s="21"/>
      <c r="M12" s="21"/>
      <c r="N12" s="21"/>
    </row>
    <row r="13" spans="1:21" s="24" customFormat="1" ht="24" x14ac:dyDescent="0.25">
      <c r="A13" s="18" t="s">
        <v>15</v>
      </c>
      <c r="B13" s="19" t="s">
        <v>16</v>
      </c>
      <c r="C13" s="20">
        <f t="shared" ref="C13:K13" si="1">C14</f>
        <v>0</v>
      </c>
      <c r="D13" s="20">
        <f t="shared" si="1"/>
        <v>0</v>
      </c>
      <c r="E13" s="43">
        <f t="shared" si="1"/>
        <v>0</v>
      </c>
      <c r="F13" s="44">
        <f t="shared" si="1"/>
        <v>150100000</v>
      </c>
      <c r="G13" s="44">
        <f t="shared" si="1"/>
        <v>0</v>
      </c>
      <c r="H13" s="43">
        <f t="shared" si="1"/>
        <v>150100000</v>
      </c>
      <c r="I13" s="44">
        <f t="shared" si="1"/>
        <v>169300000</v>
      </c>
      <c r="J13" s="44">
        <f t="shared" si="1"/>
        <v>0</v>
      </c>
      <c r="K13" s="43">
        <f t="shared" si="1"/>
        <v>169300000</v>
      </c>
      <c r="L13" s="23"/>
      <c r="M13" s="23"/>
      <c r="N13" s="23"/>
    </row>
    <row r="14" spans="1:21" s="24" customFormat="1" ht="24" x14ac:dyDescent="0.25">
      <c r="A14" s="18" t="s">
        <v>17</v>
      </c>
      <c r="B14" s="19" t="s">
        <v>18</v>
      </c>
      <c r="C14" s="20">
        <f>'[1]7. прогр заимс'!B12</f>
        <v>0</v>
      </c>
      <c r="D14" s="20">
        <f>'[1]7. прогр заимс'!C12</f>
        <v>0</v>
      </c>
      <c r="E14" s="44">
        <f>'[1]7. прогр заимс'!D12</f>
        <v>0</v>
      </c>
      <c r="F14" s="44">
        <f>'[1]7. прогр заимс'!F12</f>
        <v>150100000</v>
      </c>
      <c r="G14" s="44">
        <f>'[1]7. прогр заимс'!G12</f>
        <v>0</v>
      </c>
      <c r="H14" s="44">
        <f>'[1]7. прогр заимс'!H12</f>
        <v>150100000</v>
      </c>
      <c r="I14" s="44">
        <f>'[1]7. прогр заимс'!J12</f>
        <v>169300000</v>
      </c>
      <c r="J14" s="44">
        <f>'[1]7. прогр заимс'!K12</f>
        <v>0</v>
      </c>
      <c r="K14" s="44">
        <f>'[1]7. прогр заимс'!L12</f>
        <v>169300000</v>
      </c>
      <c r="L14" s="23"/>
      <c r="M14" s="23"/>
      <c r="N14" s="23"/>
    </row>
    <row r="15" spans="1:21" s="24" customFormat="1" ht="24" hidden="1" x14ac:dyDescent="0.25">
      <c r="A15" s="18" t="s">
        <v>19</v>
      </c>
      <c r="B15" s="19" t="s">
        <v>20</v>
      </c>
      <c r="C15" s="20">
        <f>C16</f>
        <v>0</v>
      </c>
      <c r="D15" s="20">
        <f t="shared" ref="D15:K15" si="2">D16</f>
        <v>0</v>
      </c>
      <c r="E15" s="44">
        <f t="shared" si="2"/>
        <v>0</v>
      </c>
      <c r="F15" s="44">
        <f t="shared" si="2"/>
        <v>0</v>
      </c>
      <c r="G15" s="44">
        <f t="shared" si="2"/>
        <v>0</v>
      </c>
      <c r="H15" s="43">
        <f t="shared" si="2"/>
        <v>0</v>
      </c>
      <c r="I15" s="44">
        <f t="shared" si="2"/>
        <v>0</v>
      </c>
      <c r="J15" s="44">
        <f t="shared" si="2"/>
        <v>0</v>
      </c>
      <c r="K15" s="43">
        <f t="shared" si="2"/>
        <v>0</v>
      </c>
      <c r="L15" s="23"/>
      <c r="M15" s="23"/>
      <c r="N15" s="23"/>
    </row>
    <row r="16" spans="1:21" s="24" customFormat="1" ht="24" hidden="1" x14ac:dyDescent="0.25">
      <c r="A16" s="18" t="s">
        <v>21</v>
      </c>
      <c r="B16" s="19" t="s">
        <v>22</v>
      </c>
      <c r="C16" s="20">
        <f>'[1]7. прогр заимс'!B13</f>
        <v>0</v>
      </c>
      <c r="D16" s="20">
        <f>'[1]7. прогр заимс'!C13</f>
        <v>0</v>
      </c>
      <c r="E16" s="44">
        <f>'[1]7. прогр заимс'!D13</f>
        <v>0</v>
      </c>
      <c r="F16" s="44">
        <f>'[1]7. прогр заимс'!F13</f>
        <v>0</v>
      </c>
      <c r="G16" s="44">
        <f>'[1]7. прогр заимс'!G13</f>
        <v>0</v>
      </c>
      <c r="H16" s="44">
        <f>'[1]7. прогр заимс'!H13</f>
        <v>0</v>
      </c>
      <c r="I16" s="44">
        <f>'[1]7. прогр заимс'!J13</f>
        <v>0</v>
      </c>
      <c r="J16" s="44">
        <f>'[1]7. прогр заимс'!K13</f>
        <v>0</v>
      </c>
      <c r="K16" s="44">
        <f>'[1]7. прогр заимс'!L13</f>
        <v>0</v>
      </c>
      <c r="L16" s="23"/>
      <c r="M16" s="23"/>
      <c r="N16" s="23"/>
    </row>
    <row r="17" spans="1:14" s="22" customFormat="1" ht="24" x14ac:dyDescent="0.25">
      <c r="A17" s="18" t="s">
        <v>23</v>
      </c>
      <c r="B17" s="19" t="s">
        <v>24</v>
      </c>
      <c r="C17" s="20">
        <f t="shared" ref="C17:K17" si="3">C18-C20</f>
        <v>-29600000</v>
      </c>
      <c r="D17" s="20">
        <f t="shared" si="3"/>
        <v>0</v>
      </c>
      <c r="E17" s="43">
        <f t="shared" si="3"/>
        <v>-29600000</v>
      </c>
      <c r="F17" s="44">
        <f t="shared" si="3"/>
        <v>0</v>
      </c>
      <c r="G17" s="44">
        <v>0</v>
      </c>
      <c r="H17" s="43">
        <f t="shared" si="3"/>
        <v>0</v>
      </c>
      <c r="I17" s="44">
        <f t="shared" si="3"/>
        <v>0</v>
      </c>
      <c r="J17" s="44">
        <f t="shared" si="3"/>
        <v>0</v>
      </c>
      <c r="K17" s="43">
        <f t="shared" si="3"/>
        <v>0</v>
      </c>
      <c r="L17" s="21"/>
      <c r="M17" s="21"/>
      <c r="N17" s="21"/>
    </row>
    <row r="18" spans="1:14" s="24" customFormat="1" ht="24" hidden="1" x14ac:dyDescent="0.25">
      <c r="A18" s="18" t="s">
        <v>25</v>
      </c>
      <c r="B18" s="19" t="s">
        <v>26</v>
      </c>
      <c r="C18" s="20">
        <f t="shared" ref="C18:K18" si="4">C19</f>
        <v>0</v>
      </c>
      <c r="D18" s="20">
        <f t="shared" si="4"/>
        <v>0</v>
      </c>
      <c r="E18" s="43">
        <f t="shared" si="4"/>
        <v>0</v>
      </c>
      <c r="F18" s="44">
        <f t="shared" si="4"/>
        <v>0</v>
      </c>
      <c r="G18" s="44">
        <f t="shared" si="4"/>
        <v>0</v>
      </c>
      <c r="H18" s="43">
        <f t="shared" si="4"/>
        <v>0</v>
      </c>
      <c r="I18" s="44">
        <f t="shared" si="4"/>
        <v>0</v>
      </c>
      <c r="J18" s="44">
        <f t="shared" si="4"/>
        <v>0</v>
      </c>
      <c r="K18" s="43">
        <f t="shared" si="4"/>
        <v>0</v>
      </c>
      <c r="L18" s="23"/>
      <c r="M18" s="23"/>
      <c r="N18" s="23"/>
    </row>
    <row r="19" spans="1:14" s="24" customFormat="1" ht="25.5" hidden="1" customHeight="1" x14ac:dyDescent="0.25">
      <c r="A19" s="18" t="s">
        <v>27</v>
      </c>
      <c r="B19" s="19" t="s">
        <v>28</v>
      </c>
      <c r="C19" s="20">
        <f>'[1]7. прогр заимс'!B15</f>
        <v>0</v>
      </c>
      <c r="D19" s="20">
        <f>'[1]7. прогр заимс'!C15</f>
        <v>0</v>
      </c>
      <c r="E19" s="44">
        <f>'[1]7. прогр заимс'!D15</f>
        <v>0</v>
      </c>
      <c r="F19" s="44">
        <f>'[1]7. прогр заимс'!F15</f>
        <v>0</v>
      </c>
      <c r="G19" s="44">
        <f>'[1]7. прогр заимс'!G15</f>
        <v>0</v>
      </c>
      <c r="H19" s="44">
        <f>'[1]7. прогр заимс'!H15</f>
        <v>0</v>
      </c>
      <c r="I19" s="44">
        <f>'[1]7. прогр заимс'!J15</f>
        <v>0</v>
      </c>
      <c r="J19" s="44">
        <f>'[1]7. прогр заимс'!K15</f>
        <v>0</v>
      </c>
      <c r="K19" s="44">
        <f>'[1]7. прогр заимс'!L15</f>
        <v>0</v>
      </c>
      <c r="L19" s="23"/>
      <c r="M19" s="23"/>
      <c r="N19" s="23"/>
    </row>
    <row r="20" spans="1:14" s="24" customFormat="1" ht="30" customHeight="1" x14ac:dyDescent="0.25">
      <c r="A20" s="18" t="s">
        <v>29</v>
      </c>
      <c r="B20" s="19" t="s">
        <v>30</v>
      </c>
      <c r="C20" s="20">
        <f t="shared" ref="C20:K20" si="5">C21</f>
        <v>29600000</v>
      </c>
      <c r="D20" s="20">
        <f t="shared" si="5"/>
        <v>0</v>
      </c>
      <c r="E20" s="43">
        <f t="shared" si="5"/>
        <v>29600000</v>
      </c>
      <c r="F20" s="44">
        <f t="shared" si="5"/>
        <v>0</v>
      </c>
      <c r="G20" s="44">
        <f t="shared" si="5"/>
        <v>0</v>
      </c>
      <c r="H20" s="43">
        <f t="shared" si="5"/>
        <v>0</v>
      </c>
      <c r="I20" s="44">
        <f t="shared" si="5"/>
        <v>0</v>
      </c>
      <c r="J20" s="44">
        <f t="shared" si="5"/>
        <v>0</v>
      </c>
      <c r="K20" s="43">
        <f t="shared" si="5"/>
        <v>0</v>
      </c>
      <c r="L20" s="23"/>
      <c r="M20" s="23"/>
      <c r="N20" s="23"/>
    </row>
    <row r="21" spans="1:14" s="24" customFormat="1" ht="26.25" customHeight="1" x14ac:dyDescent="0.25">
      <c r="A21" s="18" t="s">
        <v>31</v>
      </c>
      <c r="B21" s="19" t="s">
        <v>32</v>
      </c>
      <c r="C21" s="20">
        <f>'[1]7. прогр заимс'!B16</f>
        <v>29600000</v>
      </c>
      <c r="D21" s="20">
        <f>'[1]7. прогр заимс'!C16</f>
        <v>0</v>
      </c>
      <c r="E21" s="44">
        <f>'[1]7. прогр заимс'!D16</f>
        <v>29600000</v>
      </c>
      <c r="F21" s="44">
        <f>'[1]7. прогр заимс'!F16</f>
        <v>0</v>
      </c>
      <c r="G21" s="44">
        <f>'[1]7. прогр заимс'!G16</f>
        <v>0</v>
      </c>
      <c r="H21" s="44">
        <f>'[1]7. прогр заимс'!H16</f>
        <v>0</v>
      </c>
      <c r="I21" s="44">
        <f>'[1]7. прогр заимс'!J16</f>
        <v>0</v>
      </c>
      <c r="J21" s="44">
        <f>'[1]7. прогр заимс'!K16</f>
        <v>0</v>
      </c>
      <c r="K21" s="44">
        <f>'[1]7. прогр заимс'!L16</f>
        <v>0</v>
      </c>
      <c r="L21" s="23"/>
      <c r="M21" s="23"/>
      <c r="N21" s="23"/>
    </row>
    <row r="22" spans="1:14" s="22" customFormat="1" x14ac:dyDescent="0.25">
      <c r="A22" s="18" t="s">
        <v>33</v>
      </c>
      <c r="B22" s="19" t="s">
        <v>34</v>
      </c>
      <c r="C22" s="20">
        <f>-(C23-C27)</f>
        <v>44765715.100000381</v>
      </c>
      <c r="D22" s="20">
        <f t="shared" ref="D22:J22" si="6">-(D23-D27)</f>
        <v>26812175.999999985</v>
      </c>
      <c r="E22" s="43">
        <f>-(E23-E27)</f>
        <v>71577891.100000381</v>
      </c>
      <c r="F22" s="44">
        <f>-(F23-F27)</f>
        <v>14251.570000648499</v>
      </c>
      <c r="G22" s="44">
        <f>-(G23-G27)</f>
        <v>0</v>
      </c>
      <c r="H22" s="44">
        <f>-(H23-H27)</f>
        <v>14251.570000648499</v>
      </c>
      <c r="I22" s="44">
        <f>-(I23-I27)</f>
        <v>39271.189999580383</v>
      </c>
      <c r="J22" s="44">
        <f t="shared" si="6"/>
        <v>0</v>
      </c>
      <c r="K22" s="43">
        <f>-(K23-K27)</f>
        <v>39271.189999580383</v>
      </c>
      <c r="L22" s="21"/>
      <c r="M22" s="21"/>
      <c r="N22" s="21"/>
    </row>
    <row r="23" spans="1:14" s="24" customFormat="1" x14ac:dyDescent="0.25">
      <c r="A23" s="18" t="s">
        <v>35</v>
      </c>
      <c r="B23" s="19" t="s">
        <v>36</v>
      </c>
      <c r="C23" s="20">
        <f>C24</f>
        <v>5807908286.0799999</v>
      </c>
      <c r="D23" s="20">
        <f t="shared" ref="C23:K25" si="7">D24</f>
        <v>-97778765.079999998</v>
      </c>
      <c r="E23" s="43">
        <f t="shared" si="7"/>
        <v>5710129521</v>
      </c>
      <c r="F23" s="44">
        <f>F24</f>
        <v>5896140404.3999996</v>
      </c>
      <c r="G23" s="44">
        <f t="shared" si="7"/>
        <v>0</v>
      </c>
      <c r="H23" s="43">
        <f t="shared" si="7"/>
        <v>5896140404.3999996</v>
      </c>
      <c r="I23" s="44">
        <f>I24</f>
        <v>6018585725.5900002</v>
      </c>
      <c r="J23" s="44">
        <f t="shared" si="7"/>
        <v>0</v>
      </c>
      <c r="K23" s="43">
        <f t="shared" si="7"/>
        <v>6018585725.5900002</v>
      </c>
      <c r="L23" s="23"/>
      <c r="M23" s="23"/>
      <c r="N23" s="23"/>
    </row>
    <row r="24" spans="1:14" s="24" customFormat="1" x14ac:dyDescent="0.25">
      <c r="A24" s="18" t="s">
        <v>37</v>
      </c>
      <c r="B24" s="19" t="s">
        <v>38</v>
      </c>
      <c r="C24" s="20">
        <f t="shared" si="7"/>
        <v>5807908286.0799999</v>
      </c>
      <c r="D24" s="20">
        <f t="shared" si="7"/>
        <v>-97778765.079999998</v>
      </c>
      <c r="E24" s="43">
        <f t="shared" si="7"/>
        <v>5710129521</v>
      </c>
      <c r="F24" s="44">
        <f t="shared" si="7"/>
        <v>5896140404.3999996</v>
      </c>
      <c r="G24" s="44">
        <f t="shared" si="7"/>
        <v>0</v>
      </c>
      <c r="H24" s="43">
        <f t="shared" si="7"/>
        <v>5896140404.3999996</v>
      </c>
      <c r="I24" s="44">
        <f t="shared" si="7"/>
        <v>6018585725.5900002</v>
      </c>
      <c r="J24" s="44">
        <f t="shared" si="7"/>
        <v>0</v>
      </c>
      <c r="K24" s="43">
        <f t="shared" si="7"/>
        <v>6018585725.5900002</v>
      </c>
      <c r="L24" s="23"/>
      <c r="M24" s="23"/>
      <c r="N24" s="23"/>
    </row>
    <row r="25" spans="1:14" s="24" customFormat="1" x14ac:dyDescent="0.25">
      <c r="A25" s="18" t="s">
        <v>39</v>
      </c>
      <c r="B25" s="19" t="s">
        <v>40</v>
      </c>
      <c r="C25" s="20">
        <f>C26</f>
        <v>5807908286.0799999</v>
      </c>
      <c r="D25" s="20">
        <f t="shared" si="7"/>
        <v>-97778765.079999998</v>
      </c>
      <c r="E25" s="43">
        <f t="shared" si="7"/>
        <v>5710129521</v>
      </c>
      <c r="F25" s="44">
        <f>F26</f>
        <v>5896140404.3999996</v>
      </c>
      <c r="G25" s="44">
        <f t="shared" si="7"/>
        <v>0</v>
      </c>
      <c r="H25" s="43">
        <f t="shared" si="7"/>
        <v>5896140404.3999996</v>
      </c>
      <c r="I25" s="44">
        <f>I26</f>
        <v>6018585725.5900002</v>
      </c>
      <c r="J25" s="44">
        <f t="shared" si="7"/>
        <v>0</v>
      </c>
      <c r="K25" s="43">
        <f t="shared" si="7"/>
        <v>6018585725.5900002</v>
      </c>
      <c r="L25" s="23"/>
      <c r="M25" s="23"/>
      <c r="N25" s="23"/>
    </row>
    <row r="26" spans="1:14" s="24" customFormat="1" ht="18.75" customHeight="1" x14ac:dyDescent="0.25">
      <c r="A26" s="18" t="s">
        <v>41</v>
      </c>
      <c r="B26" s="19" t="s">
        <v>42</v>
      </c>
      <c r="C26" s="20">
        <f>'[1]2.доходы'!C157+C14+C18</f>
        <v>5807908286.0799999</v>
      </c>
      <c r="D26" s="20">
        <f>'[1]2.доходы'!D157+D14+D18</f>
        <v>-97778765.079999998</v>
      </c>
      <c r="E26" s="44">
        <f>'[1]2.доходы'!E157+E14+E18</f>
        <v>5710129521</v>
      </c>
      <c r="F26" s="44">
        <f>'[1]2.доходы'!F157+F14+F18</f>
        <v>5896140404.3999996</v>
      </c>
      <c r="G26" s="44">
        <f>'[1]2.доходы'!G157+G14+G18</f>
        <v>0</v>
      </c>
      <c r="H26" s="44">
        <f>'[1]2.доходы'!H157+H14+H18</f>
        <v>5896140404.3999996</v>
      </c>
      <c r="I26" s="44">
        <f>'[1]2.доходы'!I157+I14+I18</f>
        <v>6018585725.5900002</v>
      </c>
      <c r="J26" s="44">
        <f>'[1]2.доходы'!J157+J14+J18</f>
        <v>0</v>
      </c>
      <c r="K26" s="44">
        <f>'[1]2.доходы'!K157+K14+K18</f>
        <v>6018585725.5900002</v>
      </c>
      <c r="L26" s="23"/>
      <c r="M26" s="23"/>
      <c r="N26" s="23"/>
    </row>
    <row r="27" spans="1:14" s="24" customFormat="1" x14ac:dyDescent="0.25">
      <c r="A27" s="18" t="s">
        <v>43</v>
      </c>
      <c r="B27" s="19" t="s">
        <v>44</v>
      </c>
      <c r="C27" s="20">
        <f t="shared" ref="C27:E29" si="8">C28</f>
        <v>5852674001.1800003</v>
      </c>
      <c r="D27" s="20">
        <f t="shared" si="8"/>
        <v>-70966589.080000013</v>
      </c>
      <c r="E27" s="43">
        <f>E28</f>
        <v>5781707412.1000004</v>
      </c>
      <c r="F27" s="44">
        <f t="shared" ref="F27:H29" si="9">F28</f>
        <v>5896154655.9700003</v>
      </c>
      <c r="G27" s="44">
        <f t="shared" si="9"/>
        <v>0</v>
      </c>
      <c r="H27" s="43">
        <f>H28</f>
        <v>5896154655.9700003</v>
      </c>
      <c r="I27" s="44">
        <f t="shared" ref="I27:K29" si="10">I28</f>
        <v>6018624996.7799997</v>
      </c>
      <c r="J27" s="44">
        <f t="shared" si="10"/>
        <v>0</v>
      </c>
      <c r="K27" s="43">
        <f>K28</f>
        <v>6018624996.7799997</v>
      </c>
      <c r="L27" s="23"/>
      <c r="M27" s="23"/>
      <c r="N27" s="23"/>
    </row>
    <row r="28" spans="1:14" s="24" customFormat="1" x14ac:dyDescent="0.25">
      <c r="A28" s="18" t="s">
        <v>45</v>
      </c>
      <c r="B28" s="19" t="s">
        <v>46</v>
      </c>
      <c r="C28" s="20">
        <f t="shared" si="8"/>
        <v>5852674001.1800003</v>
      </c>
      <c r="D28" s="20">
        <f t="shared" si="8"/>
        <v>-70966589.080000013</v>
      </c>
      <c r="E28" s="43">
        <f t="shared" si="8"/>
        <v>5781707412.1000004</v>
      </c>
      <c r="F28" s="44">
        <f t="shared" si="9"/>
        <v>5896154655.9700003</v>
      </c>
      <c r="G28" s="44">
        <f t="shared" si="9"/>
        <v>0</v>
      </c>
      <c r="H28" s="43">
        <f t="shared" si="9"/>
        <v>5896154655.9700003</v>
      </c>
      <c r="I28" s="44">
        <f t="shared" si="10"/>
        <v>6018624996.7799997</v>
      </c>
      <c r="J28" s="44">
        <f t="shared" si="10"/>
        <v>0</v>
      </c>
      <c r="K28" s="43">
        <f t="shared" si="10"/>
        <v>6018624996.7799997</v>
      </c>
      <c r="L28" s="23"/>
      <c r="M28" s="23"/>
      <c r="N28" s="23"/>
    </row>
    <row r="29" spans="1:14" s="24" customFormat="1" x14ac:dyDescent="0.25">
      <c r="A29" s="18" t="s">
        <v>47</v>
      </c>
      <c r="B29" s="19" t="s">
        <v>48</v>
      </c>
      <c r="C29" s="20">
        <f t="shared" si="8"/>
        <v>5852674001.1800003</v>
      </c>
      <c r="D29" s="20">
        <f t="shared" si="8"/>
        <v>-70966589.080000013</v>
      </c>
      <c r="E29" s="43">
        <f>E30</f>
        <v>5781707412.1000004</v>
      </c>
      <c r="F29" s="44">
        <f t="shared" si="9"/>
        <v>5896154655.9700003</v>
      </c>
      <c r="G29" s="44">
        <f t="shared" si="9"/>
        <v>0</v>
      </c>
      <c r="H29" s="43">
        <f>H30</f>
        <v>5896154655.9700003</v>
      </c>
      <c r="I29" s="44">
        <f t="shared" si="10"/>
        <v>6018624996.7799997</v>
      </c>
      <c r="J29" s="44">
        <f t="shared" si="10"/>
        <v>0</v>
      </c>
      <c r="K29" s="43">
        <f>K30</f>
        <v>6018624996.7799997</v>
      </c>
      <c r="L29" s="23"/>
      <c r="M29" s="23"/>
      <c r="N29" s="23"/>
    </row>
    <row r="30" spans="1:14" s="24" customFormat="1" ht="24" x14ac:dyDescent="0.25">
      <c r="A30" s="18" t="s">
        <v>49</v>
      </c>
      <c r="B30" s="19" t="s">
        <v>50</v>
      </c>
      <c r="C30" s="20">
        <f>C15+C21+'[1]3. разделы '!F1187</f>
        <v>5852674001.1800003</v>
      </c>
      <c r="D30" s="20">
        <f>'[1]3. разделы '!H1187+'1. источники'!D21+'1. источники'!D16</f>
        <v>-70966589.080000013</v>
      </c>
      <c r="E30" s="43">
        <f>'[1]3. разделы '!J1187+E16+E21</f>
        <v>5781707412.1000004</v>
      </c>
      <c r="F30" s="44">
        <f>F15+F21+'[1]3. разделы '!L1187+'[1]3. разделы '!L1191</f>
        <v>5896154655.9700003</v>
      </c>
      <c r="G30" s="44">
        <f>G15+G21+'[1]3. разделы '!N1187+'[1]3. разделы '!N1191</f>
        <v>0</v>
      </c>
      <c r="H30" s="43">
        <f>H15+H21+'[1]3. разделы '!P1187+'[1]3. разделы '!P1191</f>
        <v>5896154655.9700003</v>
      </c>
      <c r="I30" s="44">
        <f>I16+I21+'[1]3. разделы '!R1187+'[1]3. разделы '!R1191</f>
        <v>6018624996.7799997</v>
      </c>
      <c r="J30" s="44">
        <f>J15+J21+'[1]3. разделы '!T1187+'[1]3. разделы '!T1191</f>
        <v>0</v>
      </c>
      <c r="K30" s="43">
        <f>K16+K21+'[1]3. разделы '!V1187+'[1]3. разделы '!V1191</f>
        <v>6018624996.7799997</v>
      </c>
      <c r="L30" s="23"/>
      <c r="M30" s="23"/>
      <c r="N30" s="23"/>
    </row>
    <row r="31" spans="1:14" s="22" customFormat="1" x14ac:dyDescent="0.25">
      <c r="A31" s="18" t="s">
        <v>51</v>
      </c>
      <c r="B31" s="19" t="s">
        <v>52</v>
      </c>
      <c r="C31" s="25">
        <f>C12+C17+C22</f>
        <v>15165715.100000381</v>
      </c>
      <c r="D31" s="25">
        <f>D12+D17+D22</f>
        <v>26812175.999999985</v>
      </c>
      <c r="E31" s="43">
        <f t="shared" ref="E31:K31" si="11">E12+E17+E22</f>
        <v>41977891.100000381</v>
      </c>
      <c r="F31" s="45">
        <f>F12+F17+F22</f>
        <v>150114251.57000065</v>
      </c>
      <c r="G31" s="46">
        <f>G12+G17+G22</f>
        <v>0</v>
      </c>
      <c r="H31" s="43">
        <f t="shared" si="11"/>
        <v>150114251.57000065</v>
      </c>
      <c r="I31" s="45">
        <f t="shared" si="11"/>
        <v>169339271.18999958</v>
      </c>
      <c r="J31" s="47">
        <f t="shared" si="11"/>
        <v>0</v>
      </c>
      <c r="K31" s="43">
        <f t="shared" si="11"/>
        <v>169339271.18999958</v>
      </c>
      <c r="L31" s="21"/>
      <c r="M31" s="21"/>
      <c r="N31" s="21"/>
    </row>
    <row r="32" spans="1:14" x14ac:dyDescent="0.2">
      <c r="A32" s="26" t="s">
        <v>53</v>
      </c>
    </row>
    <row r="34" spans="1:21" x14ac:dyDescent="0.2">
      <c r="D34" s="29"/>
      <c r="E34" s="51"/>
      <c r="G34" s="52"/>
      <c r="H34" s="51"/>
      <c r="J34" s="52"/>
      <c r="K34" s="51"/>
    </row>
    <row r="35" spans="1:21" x14ac:dyDescent="0.2">
      <c r="D35" s="29"/>
      <c r="E35" s="51"/>
      <c r="G35" s="52"/>
      <c r="H35" s="51"/>
      <c r="I35" s="51"/>
      <c r="J35" s="51"/>
      <c r="K35" s="51"/>
    </row>
    <row r="36" spans="1:21" x14ac:dyDescent="0.2">
      <c r="D36" s="29"/>
      <c r="E36" s="51"/>
      <c r="G36" s="52"/>
      <c r="H36" s="51"/>
      <c r="J36" s="52"/>
      <c r="K36" s="51"/>
    </row>
    <row r="37" spans="1:21" s="29" customFormat="1" x14ac:dyDescent="0.2">
      <c r="A37" s="30"/>
      <c r="B37" s="27"/>
      <c r="C37" s="28"/>
      <c r="E37" s="51"/>
      <c r="F37" s="49"/>
      <c r="G37" s="52"/>
      <c r="H37" s="51"/>
      <c r="I37" s="49"/>
      <c r="J37" s="52"/>
      <c r="K37" s="51"/>
      <c r="O37" s="26"/>
      <c r="P37" s="26"/>
      <c r="Q37" s="26"/>
      <c r="R37" s="26"/>
      <c r="S37" s="26"/>
      <c r="T37" s="26"/>
      <c r="U37" s="26"/>
    </row>
    <row r="38" spans="1:21" s="29" customFormat="1" x14ac:dyDescent="0.2">
      <c r="A38" s="30"/>
      <c r="B38" s="27"/>
      <c r="C38" s="28"/>
      <c r="E38" s="51"/>
      <c r="F38" s="49"/>
      <c r="G38" s="52"/>
      <c r="H38" s="51"/>
      <c r="I38" s="49"/>
      <c r="J38" s="52"/>
      <c r="K38" s="51"/>
      <c r="O38" s="26"/>
      <c r="P38" s="26"/>
      <c r="Q38" s="26"/>
      <c r="R38" s="26"/>
      <c r="S38" s="26"/>
      <c r="T38" s="26"/>
      <c r="U38" s="26"/>
    </row>
  </sheetData>
  <mergeCells count="16">
    <mergeCell ref="K10:K11"/>
    <mergeCell ref="H1:K1"/>
    <mergeCell ref="A2:K2"/>
    <mergeCell ref="H3:K3"/>
    <mergeCell ref="A4:K4"/>
    <mergeCell ref="A7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2024-12-09T14:37:06Z</dcterms:created>
  <dcterms:modified xsi:type="dcterms:W3CDTF">2024-12-09T14:55:14Z</dcterms:modified>
</cp:coreProperties>
</file>